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6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<sst xmlns="http://schemas.openxmlformats.org/spreadsheetml/2006/main" count="43" uniqueCount="24">
  <si>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Layer</t>
  </si>
  <si>
    <t>Three Tube Modules</t>
  </si>
  <si>
    <t>Standard Modules (2 x 8 cell LST)</t>
  </si>
  <si>
    <t>Narrow Modules (2 x 7 cell LST)</t>
  </si>
  <si>
    <t>Total</t>
  </si>
  <si>
    <t>Modules per sextant:</t>
  </si>
  <si>
    <t>Tubes per sextant:</t>
  </si>
  <si>
    <t>HV Segments per sextant:</t>
  </si>
  <si>
    <t>37-wire</t>
  </si>
  <si>
    <t>10-wire</t>
  </si>
  <si>
    <t>25-wire</t>
  </si>
  <si>
    <t>50-wire</t>
  </si>
  <si>
    <t>Total # of cables</t>
  </si>
  <si>
    <t>Total Detector</t>
  </si>
  <si>
    <t>Solution A: a few high density HV cables.</t>
  </si>
  <si>
    <t xml:space="preserve"> At least one ground wire per tube.</t>
  </si>
  <si>
    <t>Solution B: a HV cable per module.</t>
  </si>
  <si>
    <t xml:space="preserve"> </t>
  </si>
  <si>
    <t>Cost in USD/m</t>
  </si>
  <si>
    <t>Total Cost in USD</t>
  </si>
  <si>
    <t>Quote</t>
  </si>
  <si>
    <t>Cable Length (m)</t>
  </si>
  <si>
    <t>Total length</t>
  </si>
  <si>
    <t>HV Cables per sextants (module configuration as of 8/2003)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</si>
</sst>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tabSelected="1" workbookViewId="0" topLeftCell="A1">
      <selection activeCell="U2" sqref="U2"/>
    </sheetView>
  </sheetViews>
  <sheetFormatPr defaultColWidth="9.140625" defaultRowHeight="12.75"/>
  <cols>
    <col min="11" max="11" width="21.00390625" style="0" customWidth="1"/>
  </cols>
  <sheetData>
    <row r="2" spans="2:17" ht="12.75">
      <c r="B2" s="1" t="s">
        <v>23</v>
      </c>
      <c r="L2" t="s">
        <v>14</v>
      </c>
      <c r="Q2" t="s">
        <v>16</v>
      </c>
    </row>
    <row r="3" spans="13:18" ht="12.75">
      <c r="M3" t="s">
        <v>15</v>
      </c>
      <c r="R3" t="s">
        <v>15</v>
      </c>
    </row>
    <row r="4" spans="1:20" ht="12.75">
      <c r="A4" t="s">
        <v>0</v>
      </c>
      <c r="B4" t="s">
        <v>2</v>
      </c>
      <c r="F4" t="s">
        <v>1</v>
      </c>
      <c r="I4" t="s">
        <v>3</v>
      </c>
      <c r="L4" t="s">
        <v>9</v>
      </c>
      <c r="M4" t="s">
        <v>10</v>
      </c>
      <c r="N4" t="s">
        <v>8</v>
      </c>
      <c r="O4" t="s">
        <v>11</v>
      </c>
      <c r="Q4" t="s">
        <v>9</v>
      </c>
      <c r="R4" t="s">
        <v>10</v>
      </c>
      <c r="S4" t="s">
        <v>8</v>
      </c>
      <c r="T4" t="s">
        <v>11</v>
      </c>
    </row>
    <row r="5" spans="1:19" ht="12.75">
      <c r="A5">
        <v>1</v>
      </c>
      <c r="B5">
        <v>2</v>
      </c>
      <c r="F5">
        <v>1</v>
      </c>
      <c r="I5">
        <v>3</v>
      </c>
      <c r="N5">
        <v>2</v>
      </c>
      <c r="Q5">
        <f>B5+I5</f>
        <v>5</v>
      </c>
      <c r="R5">
        <f>F5</f>
        <v>1</v>
      </c>
      <c r="S5" t="s">
        <v>17</v>
      </c>
    </row>
    <row r="6" spans="1:19" ht="12.75">
      <c r="A6">
        <v>2</v>
      </c>
      <c r="B6">
        <v>3</v>
      </c>
      <c r="F6">
        <v>1</v>
      </c>
      <c r="I6">
        <v>2</v>
      </c>
      <c r="N6">
        <v>2</v>
      </c>
      <c r="Q6">
        <f aca="true" t="shared" si="0" ref="Q6:Q16">B6+I6</f>
        <v>5</v>
      </c>
      <c r="R6">
        <f aca="true" t="shared" si="1" ref="R6:R16">F6</f>
        <v>1</v>
      </c>
      <c r="S6" t="s">
        <v>17</v>
      </c>
    </row>
    <row r="7" spans="1:19" ht="12.75">
      <c r="A7">
        <v>3</v>
      </c>
      <c r="B7">
        <v>5</v>
      </c>
      <c r="F7">
        <v>1</v>
      </c>
      <c r="I7">
        <v>0</v>
      </c>
      <c r="N7">
        <v>2</v>
      </c>
      <c r="Q7">
        <f t="shared" si="0"/>
        <v>5</v>
      </c>
      <c r="R7">
        <f t="shared" si="1"/>
        <v>1</v>
      </c>
      <c r="S7" t="s">
        <v>17</v>
      </c>
    </row>
    <row r="8" spans="1:19" ht="12.75">
      <c r="A8">
        <v>4</v>
      </c>
      <c r="B8">
        <v>5</v>
      </c>
      <c r="F8">
        <v>0</v>
      </c>
      <c r="I8">
        <v>2</v>
      </c>
      <c r="N8">
        <v>2</v>
      </c>
      <c r="Q8">
        <f t="shared" si="0"/>
        <v>7</v>
      </c>
      <c r="R8">
        <f t="shared" si="1"/>
        <v>0</v>
      </c>
      <c r="S8" t="s">
        <v>17</v>
      </c>
    </row>
    <row r="9" spans="1:19" ht="12.75">
      <c r="A9">
        <v>6</v>
      </c>
      <c r="B9">
        <v>3</v>
      </c>
      <c r="F9">
        <v>1</v>
      </c>
      <c r="I9">
        <v>3</v>
      </c>
      <c r="N9">
        <v>2</v>
      </c>
      <c r="Q9">
        <f t="shared" si="0"/>
        <v>6</v>
      </c>
      <c r="R9">
        <f t="shared" si="1"/>
        <v>1</v>
      </c>
      <c r="S9" t="s">
        <v>17</v>
      </c>
    </row>
    <row r="10" spans="1:19" ht="12.75">
      <c r="A10">
        <v>8</v>
      </c>
      <c r="B10">
        <v>4</v>
      </c>
      <c r="F10">
        <v>0</v>
      </c>
      <c r="I10">
        <v>4</v>
      </c>
      <c r="N10">
        <v>2</v>
      </c>
      <c r="Q10">
        <f t="shared" si="0"/>
        <v>8</v>
      </c>
      <c r="R10">
        <f t="shared" si="1"/>
        <v>0</v>
      </c>
      <c r="S10" t="s">
        <v>17</v>
      </c>
    </row>
    <row r="11" spans="1:20" ht="12.75">
      <c r="A11">
        <v>10</v>
      </c>
      <c r="B11">
        <v>8</v>
      </c>
      <c r="F11">
        <v>0</v>
      </c>
      <c r="I11">
        <v>0</v>
      </c>
      <c r="O11">
        <v>2</v>
      </c>
      <c r="Q11">
        <f t="shared" si="0"/>
        <v>8</v>
      </c>
      <c r="R11">
        <f t="shared" si="1"/>
        <v>0</v>
      </c>
      <c r="T11" t="s">
        <v>17</v>
      </c>
    </row>
    <row r="12" spans="1:20" ht="12.75">
      <c r="A12">
        <v>12</v>
      </c>
      <c r="B12">
        <v>6</v>
      </c>
      <c r="F12">
        <v>1</v>
      </c>
      <c r="I12">
        <v>1</v>
      </c>
      <c r="O12">
        <v>2</v>
      </c>
      <c r="Q12">
        <f t="shared" si="0"/>
        <v>7</v>
      </c>
      <c r="R12">
        <f t="shared" si="1"/>
        <v>1</v>
      </c>
      <c r="T12" t="s">
        <v>17</v>
      </c>
    </row>
    <row r="13" spans="1:20" ht="12.75">
      <c r="A13">
        <v>14</v>
      </c>
      <c r="B13">
        <v>8</v>
      </c>
      <c r="F13">
        <v>0</v>
      </c>
      <c r="I13">
        <v>1</v>
      </c>
      <c r="O13">
        <v>2</v>
      </c>
      <c r="Q13">
        <f t="shared" si="0"/>
        <v>9</v>
      </c>
      <c r="R13">
        <f t="shared" si="1"/>
        <v>0</v>
      </c>
      <c r="T13" t="s">
        <v>17</v>
      </c>
    </row>
    <row r="14" spans="1:20" ht="12.75">
      <c r="A14">
        <v>16</v>
      </c>
      <c r="B14">
        <v>8</v>
      </c>
      <c r="F14">
        <v>1</v>
      </c>
      <c r="I14">
        <v>0</v>
      </c>
      <c r="O14">
        <v>2</v>
      </c>
      <c r="Q14">
        <f t="shared" si="0"/>
        <v>8</v>
      </c>
      <c r="R14">
        <f t="shared" si="1"/>
        <v>1</v>
      </c>
      <c r="T14" t="s">
        <v>17</v>
      </c>
    </row>
    <row r="15" spans="1:20" ht="12.75">
      <c r="A15">
        <v>17</v>
      </c>
      <c r="B15">
        <v>8</v>
      </c>
      <c r="F15">
        <v>0</v>
      </c>
      <c r="I15">
        <v>2</v>
      </c>
      <c r="O15">
        <v>2</v>
      </c>
      <c r="Q15">
        <f t="shared" si="0"/>
        <v>10</v>
      </c>
      <c r="R15">
        <f t="shared" si="1"/>
        <v>0</v>
      </c>
      <c r="T15" t="s">
        <v>17</v>
      </c>
    </row>
    <row r="16" spans="1:20" ht="12.75">
      <c r="A16">
        <v>18</v>
      </c>
      <c r="B16">
        <v>10</v>
      </c>
      <c r="F16">
        <v>0</v>
      </c>
      <c r="I16">
        <v>0</v>
      </c>
      <c r="O16">
        <v>2</v>
      </c>
      <c r="Q16">
        <f t="shared" si="0"/>
        <v>10</v>
      </c>
      <c r="R16">
        <f t="shared" si="1"/>
        <v>0</v>
      </c>
      <c r="T16" t="s">
        <v>17</v>
      </c>
    </row>
    <row r="18" spans="1:9" ht="12.75">
      <c r="A18" t="s">
        <v>4</v>
      </c>
      <c r="B18">
        <f>SUM(B5:B17)</f>
        <v>70</v>
      </c>
      <c r="F18">
        <f>SUM(F5:F17)</f>
        <v>6</v>
      </c>
      <c r="I18">
        <f>SUM(I5:I17)</f>
        <v>18</v>
      </c>
    </row>
    <row r="20" spans="11:12" ht="12.75">
      <c r="K20" t="s">
        <v>21</v>
      </c>
      <c r="L20">
        <v>45</v>
      </c>
    </row>
    <row r="21" spans="7:20" ht="12.75">
      <c r="G21" t="s">
        <v>5</v>
      </c>
      <c r="J21">
        <f>SUM(B18:I18)</f>
        <v>94</v>
      </c>
      <c r="K21" t="s">
        <v>12</v>
      </c>
      <c r="L21">
        <f>SUM(L5:L16)</f>
        <v>0</v>
      </c>
      <c r="M21">
        <f>SUM(M5:M16)</f>
        <v>0</v>
      </c>
      <c r="N21">
        <f>SUM(N5:N16)</f>
        <v>12</v>
      </c>
      <c r="O21">
        <f>SUM(O5:O16)</f>
        <v>12</v>
      </c>
      <c r="Q21">
        <f>SUM(Q5:Q16)</f>
        <v>88</v>
      </c>
      <c r="R21">
        <f>SUM(R5:R16)</f>
        <v>6</v>
      </c>
      <c r="S21">
        <f>SUM(S5:S16)</f>
        <v>0</v>
      </c>
      <c r="T21">
        <f>SUM(T5:T16)</f>
        <v>0</v>
      </c>
    </row>
    <row r="22" spans="7:20" ht="12.75">
      <c r="G22" t="s">
        <v>6</v>
      </c>
      <c r="J22">
        <f>B18*2+F18*3+I18*2</f>
        <v>194</v>
      </c>
      <c r="K22" t="s">
        <v>22</v>
      </c>
      <c r="L22">
        <f>L21*$L20</f>
        <v>0</v>
      </c>
      <c r="M22">
        <f aca="true" t="shared" si="2" ref="M22:T22">M21*$L20</f>
        <v>0</v>
      </c>
      <c r="N22">
        <f t="shared" si="2"/>
        <v>540</v>
      </c>
      <c r="O22">
        <f t="shared" si="2"/>
        <v>540</v>
      </c>
      <c r="P22">
        <f t="shared" si="2"/>
        <v>0</v>
      </c>
      <c r="Q22">
        <f t="shared" si="2"/>
        <v>3960</v>
      </c>
      <c r="R22">
        <f t="shared" si="2"/>
        <v>270</v>
      </c>
      <c r="S22">
        <f t="shared" si="2"/>
        <v>0</v>
      </c>
      <c r="T22">
        <f t="shared" si="2"/>
        <v>0</v>
      </c>
    </row>
    <row r="23" spans="7:10" ht="12.75">
      <c r="G23" t="s">
        <v>7</v>
      </c>
      <c r="J23">
        <f>B18*8+F18*12+I18*8</f>
        <v>776</v>
      </c>
    </row>
    <row r="25" spans="11:20" ht="12.75">
      <c r="K25" t="s">
        <v>13</v>
      </c>
      <c r="L25">
        <f>L22*6</f>
        <v>0</v>
      </c>
      <c r="M25">
        <f>M22*6</f>
        <v>0</v>
      </c>
      <c r="N25">
        <f>N22*6</f>
        <v>3240</v>
      </c>
      <c r="O25">
        <f>O22*6</f>
        <v>3240</v>
      </c>
      <c r="Q25">
        <f>Q22*6</f>
        <v>23760</v>
      </c>
      <c r="R25">
        <f>R22*6</f>
        <v>1620</v>
      </c>
      <c r="S25">
        <f>S22*6</f>
        <v>0</v>
      </c>
      <c r="T25">
        <f>T22*6</f>
        <v>0</v>
      </c>
    </row>
    <row r="27" spans="10:20" ht="12.75">
      <c r="J27" t="s">
        <v>18</v>
      </c>
      <c r="L27">
        <f>L25*M27</f>
        <v>0</v>
      </c>
      <c r="M27">
        <f>M25*K29</f>
        <v>0</v>
      </c>
      <c r="N27">
        <f>N25*K30</f>
        <v>10364.76</v>
      </c>
      <c r="O27">
        <f>O25*K31</f>
        <v>13057.2</v>
      </c>
      <c r="Q27">
        <f>Q25*K28</f>
        <v>29628.72</v>
      </c>
      <c r="R27">
        <f>R25*K29</f>
        <v>5422.14</v>
      </c>
      <c r="S27">
        <f>S25*K30</f>
        <v>0</v>
      </c>
      <c r="T27">
        <f>T25*K31</f>
        <v>0</v>
      </c>
    </row>
    <row r="28" spans="9:11" ht="12.75">
      <c r="I28" t="s">
        <v>20</v>
      </c>
      <c r="J28">
        <v>10</v>
      </c>
      <c r="K28">
        <v>1.247</v>
      </c>
    </row>
    <row r="29" spans="9:11" ht="12.75">
      <c r="I29" t="s">
        <v>20</v>
      </c>
      <c r="J29">
        <v>25</v>
      </c>
      <c r="K29">
        <v>3.347</v>
      </c>
    </row>
    <row r="30" spans="9:11" ht="12.75">
      <c r="I30" t="s">
        <v>20</v>
      </c>
      <c r="J30">
        <v>37</v>
      </c>
      <c r="K30">
        <v>3.199</v>
      </c>
    </row>
    <row r="31" spans="9:11" ht="12.75">
      <c r="I31" t="s">
        <v>20</v>
      </c>
      <c r="J31">
        <v>50</v>
      </c>
      <c r="K31">
        <v>4.03</v>
      </c>
    </row>
    <row r="34" ht="12.75">
      <c r="K34" t="s">
        <v>19</v>
      </c>
    </row>
    <row r="35" spans="12:17" ht="12.75">
      <c r="L35" s="2">
        <f>SUM(L27:O27)</f>
        <v>23421.96</v>
      </c>
      <c r="Q35" s="2">
        <f>SUM(Q27:T27)</f>
        <v>35050.86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High Energy Physics</cp:lastModifiedBy>
  <dcterms:created xsi:type="dcterms:W3CDTF">2003-08-13T03:56:25Z</dcterms:created>
  <dcterms:modified xsi:type="dcterms:W3CDTF">2003-10-03T21:20:28Z</dcterms:modified>
  <cp:category/>
  <cp:version/>
  <cp:contentType/>
  <cp:contentStatus/>
</cp:coreProperties>
</file>